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rawy administracyjne i kadrowe\zamówienia publiczne - dokumentacja\2022\4_Gadżety_Promocyjne\BIP\"/>
    </mc:Choice>
  </mc:AlternateContent>
  <xr:revisionPtr revIDLastSave="0" documentId="13_ncr:1_{22E0FAB4-F034-4C81-9095-55F4FC557ED6}" xr6:coauthVersionLast="46" xr6:coauthVersionMax="46" xr10:uidLastSave="{00000000-0000-0000-0000-000000000000}"/>
  <bookViews>
    <workbookView xWindow="28680" yWindow="480" windowWidth="29040" windowHeight="15840" xr2:uid="{566752DE-FB0B-4119-ADB1-4DF71B4C9A7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 s="1"/>
  <c r="H18" i="1"/>
  <c r="I18" i="1" s="1"/>
  <c r="F18" i="1"/>
  <c r="H17" i="1"/>
  <c r="I17" i="1" s="1"/>
  <c r="F17" i="1"/>
  <c r="H16" i="1"/>
  <c r="I16" i="1" s="1"/>
  <c r="F16" i="1"/>
  <c r="H15" i="1"/>
  <c r="I15" i="1" s="1"/>
  <c r="F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I10" i="1" s="1"/>
  <c r="F10" i="1"/>
  <c r="H9" i="1"/>
  <c r="I9" i="1" s="1"/>
  <c r="F9" i="1"/>
  <c r="H8" i="1"/>
  <c r="I8" i="1" s="1"/>
  <c r="F8" i="1"/>
  <c r="H7" i="1"/>
  <c r="I7" i="1" s="1"/>
  <c r="F7" i="1"/>
  <c r="H6" i="1"/>
  <c r="I6" i="1" s="1"/>
  <c r="F6" i="1"/>
  <c r="H5" i="1"/>
  <c r="I5" i="1" s="1"/>
  <c r="F5" i="1"/>
  <c r="H4" i="1"/>
  <c r="I4" i="1" s="1"/>
  <c r="F4" i="1"/>
  <c r="H3" i="1"/>
  <c r="I3" i="1" s="1"/>
  <c r="F3" i="1"/>
  <c r="I20" i="1" l="1"/>
</calcChain>
</file>

<file path=xl/sharedStrings.xml><?xml version="1.0" encoding="utf-8"?>
<sst xmlns="http://schemas.openxmlformats.org/spreadsheetml/2006/main" count="134" uniqueCount="121">
  <si>
    <t>L.P.</t>
  </si>
  <si>
    <t>NAZWA PRODUKTU</t>
  </si>
  <si>
    <t>WIZUALIZACJA PRODUKTU</t>
  </si>
  <si>
    <t>NAKŁAD (szt.)</t>
  </si>
  <si>
    <t>CENA JEDNOSTKOWA NETTO</t>
  </si>
  <si>
    <t>ŁĄCZNIE NETTO</t>
  </si>
  <si>
    <t>STAWKA VAT</t>
  </si>
  <si>
    <t>CENA JEDNOSTKOWA BRUTTO</t>
  </si>
  <si>
    <t>ŁĄCZNIE BRUTTO</t>
  </si>
  <si>
    <t>OPIS</t>
  </si>
  <si>
    <t>PREFEROWANE WYMIARY APLIKACJI</t>
  </si>
  <si>
    <t>OZNAKOWANIE
 (do uzgodnienia z zamawiającym)</t>
  </si>
  <si>
    <t>METODA NADRUKU</t>
  </si>
  <si>
    <t>PREFEROWANY SPOSÓB PAKOWANIA</t>
  </si>
  <si>
    <t>1.</t>
  </si>
  <si>
    <t>PIŁKA NOŻNA</t>
  </si>
  <si>
    <t xml:space="preserve"> ok. 60 x 70 mm</t>
  </si>
  <si>
    <t>Herb powiatu w jednym kolorze (czarny) z nazwą „Powiat Ostródzki”.</t>
  </si>
  <si>
    <t>tampodruk</t>
  </si>
  <si>
    <t>Piłki nienapompowane, zapakowane osobno w przezroczystą folię, po 25 szt. w kartonie.</t>
  </si>
  <si>
    <t>2.</t>
  </si>
  <si>
    <t>BIDON</t>
  </si>
  <si>
    <t>ok. 30 x 40 mm</t>
  </si>
  <si>
    <t xml:space="preserve">po 50 szt. w kartonie </t>
  </si>
  <si>
    <t>Wygodny bidon o pojemności 700 ml z uchwytem na nadgarstek oraz oryginalnym zamknięciem. Wykonany z syntetycznego polimeru wolnego od BPA. Przeznaczony do zimnych napojów. Kolor opcjonalny do wyboru zamawiającego.</t>
  </si>
  <si>
    <t>3.</t>
  </si>
  <si>
    <t>RĘCZNIK SPORTOWY</t>
  </si>
  <si>
    <t>ok. 100 x 34 mm</t>
  </si>
  <si>
    <t xml:space="preserve">termotransfer 
1 kolor </t>
  </si>
  <si>
    <t>po 50 szt. w kartonie</t>
  </si>
  <si>
    <t>Sportowy ręcznik w rozmiarze 40 x 80 cm w poliestrowym etui. Dobrze wchłania wodę i szybko schnie. Pakowany w pokrowiec ze sznureczkiem ze ściągaczem. Kolor opcjonalny do wyboru zamawiającego.</t>
  </si>
  <si>
    <t>4.</t>
  </si>
  <si>
    <t>APTECZKA</t>
  </si>
  <si>
    <t>herb ok. 40 x 50 mm
logo ZPP ok. 30 x 40 mm</t>
  </si>
  <si>
    <t>Herb powiatu z nazwą „Powiat Ostródzki” - nad nim w pełnym kolorze oraz logo ZPP.</t>
  </si>
  <si>
    <t>Apteczka pierwszej pomocy. Pokrowiec z kieszenią z przodu na zamek błyskawiczny, szlufka na pasek z tyłu. Wyposażenie minimum 14 elementów m.in.: bandaż trójkątny, bandaż PBT, płatki nasączone alkoholem, plastry, nożyczki, agrafki, taśma, zgodność z normą EN 13485:2003. Materiał: nylon/poliester. Wymiary: ok. 130 x 85 x 50 mm. Kolor opcjonalny do wyboru zamawiającego.</t>
  </si>
  <si>
    <t>Herb powiatu w jednym kolorze z nazwą „Powiat Ostródzki”.</t>
  </si>
  <si>
    <t>5.</t>
  </si>
  <si>
    <t>PLECAK Z TAŚMĄ ODBLASKOWĄ</t>
  </si>
  <si>
    <t>sitodruk/termotransfer</t>
  </si>
  <si>
    <t>karton zbiorczy po 250 szt.</t>
  </si>
  <si>
    <t>Solidny plecak promocyjny wykonany z poliestru 210D, obszyty dookoła 360° taśmą odblaskową o szerokości 2,5 cm. Dobrze widoczny z oddali, zwiększa bezpieczeństwo. Pojemność 7 litrów. Kolor opcjonalny do wyboru zamawiającego.</t>
  </si>
  <si>
    <t>6.</t>
  </si>
  <si>
    <t>EKOLOGICZNE BRELOKI Z FILCEM</t>
  </si>
  <si>
    <t>Breloczek ze sklejki. Wycięte 4 wzory tj. przedstawia wizualizacja poglądowa.
Wymiar breloka ok. 70 x 50 mm
Wyklejony filcem w 4 kolorach tematycznych (żółty, czerwony, zielony, niebieski).</t>
  </si>
  <si>
    <t>ok. 70 x 50 mm</t>
  </si>
  <si>
    <t>Herb powiatu z nazwą „Powiat Ostródzki”</t>
  </si>
  <si>
    <t>grawer</t>
  </si>
  <si>
    <t>7.</t>
  </si>
  <si>
    <t>ANTYSTRES "SERCE"</t>
  </si>
  <si>
    <t>25 x 15mm</t>
  </si>
  <si>
    <t>Pakowane po 200 szt. w katonie.</t>
  </si>
  <si>
    <t>8.</t>
  </si>
  <si>
    <r>
      <t>TORBA ECO
(</t>
    </r>
    <r>
      <rPr>
        <sz val="12"/>
        <color indexed="8"/>
        <rFont val="Arial"/>
        <family val="2"/>
        <charset val="238"/>
      </rPr>
      <t>MAŁA</t>
    </r>
    <r>
      <rPr>
        <b/>
        <sz val="12"/>
        <color indexed="8"/>
        <rFont val="Arial"/>
        <family val="2"/>
        <charset val="238"/>
      </rPr>
      <t>)</t>
    </r>
  </si>
  <si>
    <t>Torba ekologiczna
Kolor: brązowy
Materiał: papier ekologiczny 110 g/m2, wzmocniony dół i góra torby.
Uchwyt: sznurkowy, brązowy, zakończony plastikiem blokującym wysunięcie.
Wymiary: ok. 240 x 90 x 320 mm</t>
  </si>
  <si>
    <t xml:space="preserve"> sitodruk</t>
  </si>
  <si>
    <t>Pakowane po 25 lub 50 szt. w przezroczystych foliach.</t>
  </si>
  <si>
    <t>9.</t>
  </si>
  <si>
    <r>
      <t>TORBA ECO
(</t>
    </r>
    <r>
      <rPr>
        <sz val="12"/>
        <color indexed="8"/>
        <rFont val="Arial"/>
        <family val="2"/>
        <charset val="238"/>
      </rPr>
      <t>DUŻA</t>
    </r>
    <r>
      <rPr>
        <b/>
        <sz val="12"/>
        <color indexed="8"/>
        <rFont val="Arial"/>
        <family val="2"/>
        <charset val="238"/>
      </rPr>
      <t>)</t>
    </r>
  </si>
  <si>
    <r>
      <t xml:space="preserve">Torba ekologiczna
Kolor: brązowy
Materiał: papier ekologiczny 110 g/m2, wzmocniony dół i góra torby.
Uchwyt: sznurkowy, brązowy, zakończony plastikiem blokującym wysunięcie.
</t>
    </r>
    <r>
      <rPr>
        <sz val="10"/>
        <rFont val="Arial"/>
        <family val="2"/>
        <charset val="238"/>
      </rPr>
      <t>Preferowany wymiar ok. 300 x 100 x 400 mm</t>
    </r>
  </si>
  <si>
    <t>10.</t>
  </si>
  <si>
    <t>LATARKA LED</t>
  </si>
  <si>
    <t>ok. 40 x 5 mm</t>
  </si>
  <si>
    <r>
      <t xml:space="preserve">Jednokolorowy napis </t>
    </r>
    <r>
      <rPr>
        <i/>
        <sz val="10"/>
        <color indexed="8"/>
        <rFont val="Arial"/>
        <family val="2"/>
        <charset val="238"/>
      </rPr>
      <t>www.powiat.ostroda.pl</t>
    </r>
    <r>
      <rPr>
        <sz val="10"/>
        <color indexed="8"/>
        <rFont val="Arial"/>
        <family val="2"/>
        <charset val="238"/>
      </rPr>
      <t xml:space="preserve"> na metalowym prostokącie, umieszczonym na rączce.</t>
    </r>
  </si>
  <si>
    <t>Pakowana pojedynczo w kartoniki. Zapakowane zbiorczo po 100 szt.</t>
  </si>
  <si>
    <t>11.</t>
  </si>
  <si>
    <t>MIARKA</t>
  </si>
  <si>
    <t xml:space="preserve"> wys. 35 mm, szer. proporcjonalnie</t>
  </si>
  <si>
    <t xml:space="preserve">Herb powiatu w wersji konturowej oraz adres: www.powiat.ostroda.pl pod herbem - nadruk jednokolorowy – czarny, na przezroczystej klapce </t>
  </si>
  <si>
    <t>12.</t>
  </si>
  <si>
    <t>GŁOŚNIK BLUETOOTH</t>
  </si>
  <si>
    <t xml:space="preserve">Herb powiatu umieszczony na środku urządzenia w jednym kolorze z nazwą „Powiat Ostródzki”. </t>
  </si>
  <si>
    <t>Każdy głośnik pakowany pojedynczo w małe kartoniki, całość zapakowana w karton po 50 szt.</t>
  </si>
  <si>
    <t>Latarka z min. 3 diodami LED i teleskopową rączką (dł. 600 mm). Latarka posiadająca magnes, dzięki któremu można przyciągnąć drobne metalowe przedmioty z trudno dostępnych miejsc. Rozmiar produktu ok. 172 x ø 21 mm. Kolor opcjonalny do wyboru zamawiającego. Latarka posiadająca komplet baterii. Eco opakowanie. Kolor opcjonalny do wyboru zamawiającego.</t>
  </si>
  <si>
    <t>Stalowa miarka o długości 2 metrów posiadająca funkcję stopu, mechanizm zawijający, poziomicę, długopis oraz notes z przezroczystą klapką. Materiał: metal, plastik. Wymiary ok. 8x6x3cm. Miarka pakowana w osobny kartonik. Kolor opcjonalny do wyboru zamawiającego.</t>
  </si>
  <si>
    <t>Głośnik 3W wyposażony w Bluetooth 2.1 z funkcją przyspieszającą szybkość transmisji EDR. Wyposażony w port na kartę micro SD, kabel do ładowania, radio. Dodatkowo funkcja odbierania połączeń z telefonu. Zasięg 10 m, pojemność baterii 300 mAh, ładowanie ok. 2 godz., odtwarzanie ok. 4-5 godz. Kolor opcjonalny do wyboru zamawiającego.</t>
  </si>
  <si>
    <t>13.</t>
  </si>
  <si>
    <t>PUZZLE Z WŁASNYM NADRUKIEM</t>
  </si>
  <si>
    <r>
      <t xml:space="preserve">Puzzle 120 elementów - wycięte wykrojnikiem przez profesjonalne maszyny do produkcji puzzli.
</t>
    </r>
    <r>
      <rPr>
        <u/>
        <sz val="10"/>
        <rFont val="Arial"/>
        <family val="2"/>
        <charset val="238"/>
      </rPr>
      <t>Parametry puzzli:</t>
    </r>
    <r>
      <rPr>
        <sz val="10"/>
        <rFont val="Arial"/>
        <family val="2"/>
        <charset val="238"/>
      </rPr>
      <t xml:space="preserve"> układanka puzzlowa o wymiarach ok. 297 x 420 mm (+/- do 50 mm - szerokość i długość), tektura lita ok. 1,9 mm oklejana wydrukiem,  kreda ok. 150 g, wydruk offsetowy, sztancowane.
</t>
    </r>
    <r>
      <rPr>
        <u/>
        <sz val="10"/>
        <rFont val="Arial"/>
        <family val="2"/>
        <charset val="238"/>
      </rPr>
      <t>Parametry pudełka</t>
    </r>
    <r>
      <rPr>
        <sz val="10"/>
        <rFont val="Arial"/>
        <family val="2"/>
        <charset val="238"/>
      </rPr>
      <t>: pudełko z otwieranym wieczkiem, wydruk offsetowy, tektura falista E oklejana papierem min. 150 g, o wymiarach ok.  220 x 155 x 35 mm (+/- do 50 mm - szerokość i długość), wydruk offsetowy.</t>
    </r>
  </si>
  <si>
    <t>Zgodne z preferowanym rozmiarem nadruku na produkcie</t>
  </si>
  <si>
    <r>
      <t xml:space="preserve">Projekt w pełnym kolorze przygotowany przy konsultacji z zamawiającym. Na wieczku należy umieścić m.in.: wizualizację ułożonych puzzli, kategorię wiekową, liczbę elementów, herb, podpis autora zdjęcia. Na bocznej ściance wieczka adres: </t>
    </r>
    <r>
      <rPr>
        <i/>
        <sz val="9"/>
        <rFont val="Arial"/>
        <family val="2"/>
        <charset val="238"/>
      </rPr>
      <t>Starostwo Powiatowe w Ostródzie, ul. Jana III Sobieskiego 5, 14-100 Ostróda, tel. +48 89 642 98 00, e-mail centrala@powiat.ostroda.pl.</t>
    </r>
  </si>
  <si>
    <t>druk offsetowy</t>
  </si>
  <si>
    <t>Puzzle zapakowane w foliowy woreczek i zapakowane do pudełka. Preferowany sposób pakowania: w kartonie po 50 szt.</t>
  </si>
  <si>
    <t>14.</t>
  </si>
  <si>
    <t>POKROWIEC NA UBRANIE</t>
  </si>
  <si>
    <t>Pokrowiec na ubrania z okienkiem wykonany z miękkiej, oddychającej włókniny. Zapinany na zamek.
Kolor czarny. Wymiary produktu ok. 1100x600 mm.</t>
  </si>
  <si>
    <t>Herb powiatu w pełnym kolorze z prawej strony na wysokości piersi z nazwą nad herbem „Powiat Ostródzki”</t>
  </si>
  <si>
    <t>haft</t>
  </si>
  <si>
    <t>Pokrowiec pakowany w osobną folię po 50 szt. w kartonie</t>
  </si>
  <si>
    <t>15.</t>
  </si>
  <si>
    <t>RĘCZNIK</t>
  </si>
  <si>
    <t>Ręcznik 100% bawełna, ok. 380 g/m2, o wymiarach ok. 455 x 275 mm, posiadający uchwyt umożliwiający zawieszenie. Kolor opcjonalny do wyboru zamawiającego.</t>
  </si>
  <si>
    <t>ok. 140 x 40 mm</t>
  </si>
  <si>
    <t>Herb powiatu w pełnym kolorze z napisem „Powiat Ostródzki”. Projekt do uzgodnienia z zamawiającym.</t>
  </si>
  <si>
    <t>Ręcznik zwinięty z widocznym oznakowaniem na wierzchu i związany wstążką ozdobną (min. 20 mm szerokości). Preferowany sposób pakowania w kartonie po ok. 50 szt.</t>
  </si>
  <si>
    <t>16.</t>
  </si>
  <si>
    <t>ŚWIECZKA ZAPACHOWA</t>
  </si>
  <si>
    <t>Ø ok. 550 mm dopasowana do wieczka świeczki</t>
  </si>
  <si>
    <t>Herb powiatu z nazwą „Powiat Ostródzki” - nad nim w pełnym kolorze.</t>
  </si>
  <si>
    <t>wypukła naklejka 3D</t>
  </si>
  <si>
    <t>Folia zabezpieczająca naklejkę 3D przed zarysowaniem. Preferowany sposób pakowania w kartonie po 100 szt.</t>
  </si>
  <si>
    <t>17.</t>
  </si>
  <si>
    <t>KOSZULKA MĘSKA I DAMSKA 
(T-SHIRT)</t>
  </si>
  <si>
    <t>herb ok. 55x72 mm, napis naniesiony w sposób czytelny proporcjonalnie do rozmiaru herbu</t>
  </si>
  <si>
    <t>Herb powiatu z nazwą „Powiat Ostródzki” - nad nim w pełnym kolorze z lewej strony na wysokości piersi</t>
  </si>
  <si>
    <t xml:space="preserve">Każda koszulka zapakowana oddzielnie w foliowe przezroczyste opakowanie z widocznym rozmiarem. Preferowany sposób pakowania: w kartonie po 100 szt. </t>
  </si>
  <si>
    <t>Świeczka zapachowa w metalowym pudełku (owiniętym sznurkiem). Wymiary: 62 x 42 mm. Zapach opcjonalny do wyboru przez zamawiającego. Kolor opcjonalny do wyboru zamawiającego.</t>
  </si>
  <si>
    <t>Pakowane po 200 szt. w katoniku.</t>
  </si>
  <si>
    <t>Pakowana pojedynczo w kartoniki. Zapakowane zbiorczo po 50 szt.</t>
  </si>
  <si>
    <t>termotransfer fullcolor</t>
  </si>
  <si>
    <r>
      <t>Wykonana z wysokiej jakości bawełny koszulka o gramaturze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150 - 190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 i  różnych rozmiarach, podwójny szew na rękawach i u dołu. Podział ilościowy na męskie, damskie, kolory i rozmiary:
(M) </t>
    </r>
    <r>
      <rPr>
        <b/>
        <sz val="10"/>
        <rFont val="Arial"/>
        <family val="2"/>
        <charset val="238"/>
      </rPr>
      <t>czarny</t>
    </r>
    <r>
      <rPr>
        <sz val="10"/>
        <color indexed="8"/>
        <rFont val="Arial"/>
        <family val="2"/>
        <charset val="238"/>
      </rPr>
      <t xml:space="preserve"> rozmiar: </t>
    </r>
    <r>
      <rPr>
        <b/>
        <sz val="10"/>
        <color indexed="8"/>
        <rFont val="Arial"/>
        <family val="2"/>
        <charset val="238"/>
      </rPr>
      <t>M - 40 szt., L - 70 szt., XL - 40 szt.</t>
    </r>
    <r>
      <rPr>
        <sz val="10"/>
        <color indexed="8"/>
        <rFont val="Arial"/>
        <family val="2"/>
        <charset val="238"/>
      </rPr>
      <t xml:space="preserve">
(D) </t>
    </r>
    <r>
      <rPr>
        <b/>
        <sz val="10"/>
        <color indexed="8"/>
        <rFont val="Arial"/>
        <family val="2"/>
        <charset val="238"/>
      </rPr>
      <t>szara</t>
    </r>
    <r>
      <rPr>
        <sz val="10"/>
        <color indexed="8"/>
        <rFont val="Arial"/>
        <family val="2"/>
        <charset val="238"/>
      </rPr>
      <t xml:space="preserve"> rozmiar: </t>
    </r>
    <r>
      <rPr>
        <b/>
        <sz val="10"/>
        <color indexed="8"/>
        <rFont val="Arial"/>
        <family val="2"/>
        <charset val="238"/>
      </rPr>
      <t>S - 40 szt., M - 70 szt., L - 40 szt.</t>
    </r>
  </si>
  <si>
    <t>Trzywarstwowa piłka footbolowa, wysokiej jakości, szyta z materiału lateksowego i PVC. Zaprojektowana z 6 paneli tak, by na białej powierzchni dało się umieścić duże logo. Zgodna z oficjalnym rozmiarem 5. Kolor opcjonalny do wyboru zamawiającego.</t>
  </si>
  <si>
    <t>herb ok. 110 x 85 mm
adres strony internetowej ok. 160 mm
logo zpp ok. 110 x 85 mm</t>
  </si>
  <si>
    <t>herb ok. 180 x 140 mm
adres strony internetowej ok. 140 mm
logo zpp ok. 110 x 85 mm</t>
  </si>
  <si>
    <t>Kontur herbu powiatu naniesiony w centralnej części torby nad nim napis: "Powiat Ostródzki", a pod herbem – adres strony www.powiat.ostroda.pl. Logo zpp w lewym górnym rogu. Nadruki tylko po jednej stronie torby w kolorze czarnym (Pantone).</t>
  </si>
  <si>
    <t>Kontur herbu powiatu naniesiony w centralnej części torby nad nim napis: "Powiat Ostródzki", a pod herbem – adres strony www.powiat.ostroda.pl. Logo zpp w lewym górnym rogu.  Nadruki tylko po jednej stronie torby w kolorze czarnym (Pantone).</t>
  </si>
  <si>
    <t>Projekt do uzgodnienia z zamawiającym.</t>
  </si>
  <si>
    <t>Miękkie serce antystresowe o średnicy ok. 6 cm w kolorze czerwonym.</t>
  </si>
  <si>
    <t>ok. 30 x 24 mm</t>
  </si>
  <si>
    <t>ok. 50 x 65 mm</t>
  </si>
  <si>
    <r>
      <rPr>
        <b/>
        <i/>
        <sz val="11"/>
        <color indexed="8"/>
        <rFont val="Arial Narrow"/>
        <family val="2"/>
        <charset val="238"/>
      </rPr>
      <t>Opis przedmiotu zamówienia</t>
    </r>
    <r>
      <rPr>
        <i/>
        <sz val="11"/>
        <color indexed="8"/>
        <rFont val="Arial Narrow"/>
        <family val="2"/>
        <charset val="238"/>
      </rPr>
      <t xml:space="preserve"> - załącznik nr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</si>
</sst>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rgb="FF525C69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3" borderId="4" applyNumberFormat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/>
    <xf numFmtId="0" fontId="8" fillId="0" borderId="0" xfId="0" applyFont="1" applyAlignment="1">
      <alignment wrapText="1"/>
    </xf>
    <xf numFmtId="0" fontId="22" fillId="0" borderId="0" xfId="0" applyFont="1"/>
    <xf numFmtId="4" fontId="3" fillId="2" borderId="6" xfId="1" applyNumberFormat="1" applyFont="1" applyFill="1" applyBorder="1" applyAlignment="1">
      <alignment horizontal="center" vertical="center"/>
    </xf>
    <xf numFmtId="8" fontId="23" fillId="0" borderId="1" xfId="0" applyNumberFormat="1" applyFont="1" applyBorder="1" applyAlignment="1">
      <alignment horizontal="center" vertical="center" wrapText="1"/>
    </xf>
    <xf numFmtId="8" fontId="24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right" vertical="center"/>
    </xf>
    <xf numFmtId="0" fontId="28" fillId="0" borderId="0" xfId="0" applyFont="1"/>
  </cellXfs>
  <cellStyles count="2">
    <cellStyle name="Dane wejściowe" xfId="1" builtinId="2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4</xdr:row>
      <xdr:rowOff>66675</xdr:rowOff>
    </xdr:from>
    <xdr:to>
      <xdr:col>2</xdr:col>
      <xdr:colOff>1409700</xdr:colOff>
      <xdr:row>4</xdr:row>
      <xdr:rowOff>1238250</xdr:rowOff>
    </xdr:to>
    <xdr:pic>
      <xdr:nvPicPr>
        <xdr:cNvPr id="5" name="Obraz 48">
          <a:extLst>
            <a:ext uri="{FF2B5EF4-FFF2-40B4-BE49-F238E27FC236}">
              <a16:creationId xmlns:a16="http://schemas.microsoft.com/office/drawing/2014/main" id="{33860934-7853-4C62-B147-BC39C24D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305175"/>
          <a:ext cx="11715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</xdr:row>
      <xdr:rowOff>95250</xdr:rowOff>
    </xdr:from>
    <xdr:to>
      <xdr:col>2</xdr:col>
      <xdr:colOff>1535484</xdr:colOff>
      <xdr:row>5</xdr:row>
      <xdr:rowOff>1289797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id="{801939EA-92A1-48DD-9FA3-742CB983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648200"/>
          <a:ext cx="1440234" cy="1194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6</xdr:row>
      <xdr:rowOff>85725</xdr:rowOff>
    </xdr:from>
    <xdr:to>
      <xdr:col>2</xdr:col>
      <xdr:colOff>1381125</xdr:colOff>
      <xdr:row>6</xdr:row>
      <xdr:rowOff>1190625</xdr:rowOff>
    </xdr:to>
    <xdr:pic>
      <xdr:nvPicPr>
        <xdr:cNvPr id="9" name="Obraz 2">
          <a:extLst>
            <a:ext uri="{FF2B5EF4-FFF2-40B4-BE49-F238E27FC236}">
              <a16:creationId xmlns:a16="http://schemas.microsoft.com/office/drawing/2014/main" id="{4AFB1FE0-CB33-4BED-80C0-B1BF5467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6191250"/>
          <a:ext cx="1104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7</xdr:row>
      <xdr:rowOff>114300</xdr:rowOff>
    </xdr:from>
    <xdr:to>
      <xdr:col>2</xdr:col>
      <xdr:colOff>1543050</xdr:colOff>
      <xdr:row>7</xdr:row>
      <xdr:rowOff>1571625</xdr:rowOff>
    </xdr:to>
    <xdr:pic>
      <xdr:nvPicPr>
        <xdr:cNvPr id="11" name="Obraz 8">
          <a:extLst>
            <a:ext uri="{FF2B5EF4-FFF2-40B4-BE49-F238E27FC236}">
              <a16:creationId xmlns:a16="http://schemas.microsoft.com/office/drawing/2014/main" id="{78CE4F85-8B1C-4564-AE29-6EBC9D83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543800"/>
          <a:ext cx="1457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8</xdr:row>
      <xdr:rowOff>114300</xdr:rowOff>
    </xdr:from>
    <xdr:to>
      <xdr:col>2</xdr:col>
      <xdr:colOff>1343025</xdr:colOff>
      <xdr:row>8</xdr:row>
      <xdr:rowOff>1104900</xdr:rowOff>
    </xdr:to>
    <xdr:pic>
      <xdr:nvPicPr>
        <xdr:cNvPr id="13" name="Picture 2" descr="Antystres &quot;serce&quot;">
          <a:extLst>
            <a:ext uri="{FF2B5EF4-FFF2-40B4-BE49-F238E27FC236}">
              <a16:creationId xmlns:a16="http://schemas.microsoft.com/office/drawing/2014/main" id="{3E462793-CE65-412A-8AF1-A7DD3F46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9248775"/>
          <a:ext cx="10382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</xdr:colOff>
      <xdr:row>9</xdr:row>
      <xdr:rowOff>66675</xdr:rowOff>
    </xdr:from>
    <xdr:to>
      <xdr:col>2</xdr:col>
      <xdr:colOff>1400175</xdr:colOff>
      <xdr:row>9</xdr:row>
      <xdr:rowOff>1314450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E833528C-AE37-4EF7-9166-57CBAE49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0429875"/>
          <a:ext cx="11525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10</xdr:row>
      <xdr:rowOff>57150</xdr:rowOff>
    </xdr:from>
    <xdr:to>
      <xdr:col>2</xdr:col>
      <xdr:colOff>1381125</xdr:colOff>
      <xdr:row>10</xdr:row>
      <xdr:rowOff>1304925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E4F997F1-CB74-4D61-A027-B0CEE5FC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1772900"/>
          <a:ext cx="11525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</xdr:colOff>
      <xdr:row>11</xdr:row>
      <xdr:rowOff>257175</xdr:rowOff>
    </xdr:from>
    <xdr:to>
      <xdr:col>2</xdr:col>
      <xdr:colOff>1962150</xdr:colOff>
      <xdr:row>11</xdr:row>
      <xdr:rowOff>1276350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85D3DAA-7D1D-43A5-81EE-7F1145CA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3487400"/>
          <a:ext cx="1885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12</xdr:row>
      <xdr:rowOff>76200</xdr:rowOff>
    </xdr:from>
    <xdr:to>
      <xdr:col>2</xdr:col>
      <xdr:colOff>1400175</xdr:colOff>
      <xdr:row>12</xdr:row>
      <xdr:rowOff>1133475</xdr:rowOff>
    </xdr:to>
    <xdr:pic>
      <xdr:nvPicPr>
        <xdr:cNvPr id="20" name="Obraz 3" descr="568e9a68182b5_foto_add-9144.jpg">
          <a:extLst>
            <a:ext uri="{FF2B5EF4-FFF2-40B4-BE49-F238E27FC236}">
              <a16:creationId xmlns:a16="http://schemas.microsoft.com/office/drawing/2014/main" id="{7A4B3DCF-7D92-4CFA-81EE-9B560C33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1" r="16624"/>
        <a:stretch>
          <a:fillRect/>
        </a:stretch>
      </xdr:blipFill>
      <xdr:spPr bwMode="auto">
        <a:xfrm>
          <a:off x="1971675" y="14649450"/>
          <a:ext cx="11715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13</xdr:row>
      <xdr:rowOff>0</xdr:rowOff>
    </xdr:from>
    <xdr:to>
      <xdr:col>2</xdr:col>
      <xdr:colOff>1038225</xdr:colOff>
      <xdr:row>13</xdr:row>
      <xdr:rowOff>95250</xdr:rowOff>
    </xdr:to>
    <xdr:pic>
      <xdr:nvPicPr>
        <xdr:cNvPr id="21" name="Obraz 68">
          <a:extLst>
            <a:ext uri="{FF2B5EF4-FFF2-40B4-BE49-F238E27FC236}">
              <a16:creationId xmlns:a16="http://schemas.microsoft.com/office/drawing/2014/main" id="{5EAA915A-8315-4C68-B05D-3642DE62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59734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13</xdr:row>
      <xdr:rowOff>114300</xdr:rowOff>
    </xdr:from>
    <xdr:to>
      <xdr:col>2</xdr:col>
      <xdr:colOff>1066800</xdr:colOff>
      <xdr:row>13</xdr:row>
      <xdr:rowOff>180975</xdr:rowOff>
    </xdr:to>
    <xdr:pic>
      <xdr:nvPicPr>
        <xdr:cNvPr id="22" name="Picture 3" descr="139289508490447097.jpg">
          <a:extLst>
            <a:ext uri="{FF2B5EF4-FFF2-40B4-BE49-F238E27FC236}">
              <a16:creationId xmlns:a16="http://schemas.microsoft.com/office/drawing/2014/main" id="{8B40FFD9-6399-40BA-B39C-7C4C92E1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0877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13</xdr:row>
      <xdr:rowOff>352425</xdr:rowOff>
    </xdr:from>
    <xdr:to>
      <xdr:col>2</xdr:col>
      <xdr:colOff>1532140</xdr:colOff>
      <xdr:row>13</xdr:row>
      <xdr:rowOff>1171575</xdr:rowOff>
    </xdr:to>
    <xdr:pic>
      <xdr:nvPicPr>
        <xdr:cNvPr id="25" name="Obraz 47" descr="Głośnik 3W Partybeat, czarny.png">
          <a:extLst>
            <a:ext uri="{FF2B5EF4-FFF2-40B4-BE49-F238E27FC236}">
              <a16:creationId xmlns:a16="http://schemas.microsoft.com/office/drawing/2014/main" id="{B02A912D-5FBF-408D-819D-C63996CC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6163925"/>
          <a:ext cx="137021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14</xdr:row>
      <xdr:rowOff>523875</xdr:rowOff>
    </xdr:from>
    <xdr:to>
      <xdr:col>2</xdr:col>
      <xdr:colOff>1513408</xdr:colOff>
      <xdr:row>14</xdr:row>
      <xdr:rowOff>1447800</xdr:rowOff>
    </xdr:to>
    <xdr:pic>
      <xdr:nvPicPr>
        <xdr:cNvPr id="27" name="Obraz 20">
          <a:extLst>
            <a:ext uri="{FF2B5EF4-FFF2-40B4-BE49-F238E27FC236}">
              <a16:creationId xmlns:a16="http://schemas.microsoft.com/office/drawing/2014/main" id="{0284D5F8-9BDC-4CDC-AF5E-054A03AB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859375"/>
          <a:ext cx="1389583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15</xdr:row>
      <xdr:rowOff>76200</xdr:rowOff>
    </xdr:from>
    <xdr:to>
      <xdr:col>2</xdr:col>
      <xdr:colOff>1381125</xdr:colOff>
      <xdr:row>15</xdr:row>
      <xdr:rowOff>1362075</xdr:rowOff>
    </xdr:to>
    <xdr:pic>
      <xdr:nvPicPr>
        <xdr:cNvPr id="29" name="Obraz 28" descr="pokrowiec.png">
          <a:extLst>
            <a:ext uri="{FF2B5EF4-FFF2-40B4-BE49-F238E27FC236}">
              <a16:creationId xmlns:a16="http://schemas.microsoft.com/office/drawing/2014/main" id="{90DA91CC-9FA4-4748-947D-6EFF802F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9411950"/>
          <a:ext cx="10763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104776</xdr:colOff>
      <xdr:row>16</xdr:row>
      <xdr:rowOff>228600</xdr:rowOff>
    </xdr:from>
    <xdr:to>
      <xdr:col>2</xdr:col>
      <xdr:colOff>1533526</xdr:colOff>
      <xdr:row>16</xdr:row>
      <xdr:rowOff>1181100</xdr:rowOff>
    </xdr:to>
    <xdr:pic>
      <xdr:nvPicPr>
        <xdr:cNvPr id="31" name="Obraz 19">
          <a:extLst>
            <a:ext uri="{FF2B5EF4-FFF2-40B4-BE49-F238E27FC236}">
              <a16:creationId xmlns:a16="http://schemas.microsoft.com/office/drawing/2014/main" id="{F1E61A33-6581-4E02-8096-66EF1C30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1" y="21002625"/>
          <a:ext cx="1428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17</xdr:row>
      <xdr:rowOff>0</xdr:rowOff>
    </xdr:from>
    <xdr:to>
      <xdr:col>2</xdr:col>
      <xdr:colOff>695325</xdr:colOff>
      <xdr:row>17</xdr:row>
      <xdr:rowOff>114300</xdr:rowOff>
    </xdr:to>
    <xdr:pic>
      <xdr:nvPicPr>
        <xdr:cNvPr id="32" name="Picture 6" descr="https://gratisownia.pl/images/products/900/5/MO8040_06.jpg">
          <a:extLst>
            <a:ext uri="{FF2B5EF4-FFF2-40B4-BE49-F238E27FC236}">
              <a16:creationId xmlns:a16="http://schemas.microsoft.com/office/drawing/2014/main" id="{5312AA6E-34AE-4C55-932A-FC5E1B07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2421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17</xdr:row>
      <xdr:rowOff>0</xdr:rowOff>
    </xdr:from>
    <xdr:to>
      <xdr:col>2</xdr:col>
      <xdr:colOff>695325</xdr:colOff>
      <xdr:row>17</xdr:row>
      <xdr:rowOff>114300</xdr:rowOff>
    </xdr:to>
    <xdr:pic>
      <xdr:nvPicPr>
        <xdr:cNvPr id="33" name="Picture 6" descr="https://gratisownia.pl/images/products/900/5/MO8040_06.jpg">
          <a:extLst>
            <a:ext uri="{FF2B5EF4-FFF2-40B4-BE49-F238E27FC236}">
              <a16:creationId xmlns:a16="http://schemas.microsoft.com/office/drawing/2014/main" id="{8194F2EC-8EE8-4E5C-9A61-D4517716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2421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17</xdr:row>
      <xdr:rowOff>47625</xdr:rowOff>
    </xdr:from>
    <xdr:to>
      <xdr:col>2</xdr:col>
      <xdr:colOff>1379855</xdr:colOff>
      <xdr:row>17</xdr:row>
      <xdr:rowOff>981075</xdr:rowOff>
    </xdr:to>
    <xdr:pic>
      <xdr:nvPicPr>
        <xdr:cNvPr id="34" name="Picture 18">
          <a:extLst>
            <a:ext uri="{FF2B5EF4-FFF2-40B4-BE49-F238E27FC236}">
              <a16:creationId xmlns:a16="http://schemas.microsoft.com/office/drawing/2014/main" id="{BED1B9E2-D83C-49C9-99FC-0644189F4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2307550"/>
          <a:ext cx="108458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18</xdr:row>
      <xdr:rowOff>361950</xdr:rowOff>
    </xdr:from>
    <xdr:to>
      <xdr:col>2</xdr:col>
      <xdr:colOff>1545584</xdr:colOff>
      <xdr:row>18</xdr:row>
      <xdr:rowOff>1190625</xdr:rowOff>
    </xdr:to>
    <xdr:pic>
      <xdr:nvPicPr>
        <xdr:cNvPr id="36" name="Obraz 29">
          <a:extLst>
            <a:ext uri="{FF2B5EF4-FFF2-40B4-BE49-F238E27FC236}">
              <a16:creationId xmlns:a16="http://schemas.microsoft.com/office/drawing/2014/main" id="{E24C4FC8-6BD2-4AF6-9442-24DD7C32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660100"/>
          <a:ext cx="1383659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2</xdr:row>
      <xdr:rowOff>85725</xdr:rowOff>
    </xdr:from>
    <xdr:to>
      <xdr:col>2</xdr:col>
      <xdr:colOff>1428750</xdr:colOff>
      <xdr:row>2</xdr:row>
      <xdr:rowOff>1133475</xdr:rowOff>
    </xdr:to>
    <xdr:pic>
      <xdr:nvPicPr>
        <xdr:cNvPr id="23" name="Obraz 38">
          <a:extLst>
            <a:ext uri="{FF2B5EF4-FFF2-40B4-BE49-F238E27FC236}">
              <a16:creationId xmlns:a16="http://schemas.microsoft.com/office/drawing/2014/main" id="{1FBCDA87-F048-4802-A941-9FE8645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5715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3</xdr:row>
      <xdr:rowOff>76200</xdr:rowOff>
    </xdr:from>
    <xdr:to>
      <xdr:col>2</xdr:col>
      <xdr:colOff>1438275</xdr:colOff>
      <xdr:row>3</xdr:row>
      <xdr:rowOff>1257300</xdr:rowOff>
    </xdr:to>
    <xdr:pic>
      <xdr:nvPicPr>
        <xdr:cNvPr id="24" name="Obraz 42">
          <a:extLst>
            <a:ext uri="{FF2B5EF4-FFF2-40B4-BE49-F238E27FC236}">
              <a16:creationId xmlns:a16="http://schemas.microsoft.com/office/drawing/2014/main" id="{995972B4-60A5-4301-90C5-2BBC639A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828800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989C-6781-437D-9B0B-8C529908A74D}">
  <dimension ref="A1:N20"/>
  <sheetViews>
    <sheetView tabSelected="1" zoomScale="90" zoomScaleNormal="90" workbookViewId="0">
      <selection activeCell="P3" sqref="P3"/>
    </sheetView>
  </sheetViews>
  <sheetFormatPr defaultRowHeight="15" x14ac:dyDescent="0.25"/>
  <cols>
    <col min="1" max="1" width="5.5703125" customWidth="1"/>
    <col min="2" max="2" width="20.5703125" customWidth="1"/>
    <col min="3" max="3" width="24.28515625" customWidth="1"/>
    <col min="4" max="4" width="9.140625" customWidth="1"/>
    <col min="5" max="5" width="16.28515625" customWidth="1"/>
    <col min="8" max="8" width="15.42578125" customWidth="1"/>
    <col min="9" max="9" width="12.85546875" customWidth="1"/>
    <col min="10" max="10" width="49.5703125" customWidth="1"/>
    <col min="11" max="11" width="21" customWidth="1"/>
    <col min="12" max="12" width="34.28515625" customWidth="1"/>
    <col min="13" max="13" width="13.85546875" customWidth="1"/>
    <col min="14" max="14" width="25.5703125" customWidth="1"/>
  </cols>
  <sheetData>
    <row r="1" spans="1:14" s="48" customFormat="1" ht="19.5" customHeight="1" x14ac:dyDescent="0.3">
      <c r="A1" s="47" t="s">
        <v>120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3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99.75" customHeight="1" x14ac:dyDescent="0.25">
      <c r="A3" s="12" t="s">
        <v>14</v>
      </c>
      <c r="B3" s="4" t="s">
        <v>15</v>
      </c>
      <c r="C3" s="5"/>
      <c r="D3" s="6">
        <v>150</v>
      </c>
      <c r="E3" s="40">
        <v>0</v>
      </c>
      <c r="F3" s="4">
        <f t="shared" ref="F3:F18" si="0">PRODUCT(D3,E3)</f>
        <v>0</v>
      </c>
      <c r="G3" s="8">
        <v>0.23</v>
      </c>
      <c r="H3" s="7">
        <f t="shared" ref="H3:H18" si="1">E3*(1+G3)</f>
        <v>0</v>
      </c>
      <c r="I3" s="9">
        <f>PRODUCT(H3*D3)</f>
        <v>0</v>
      </c>
      <c r="J3" s="42" t="s">
        <v>111</v>
      </c>
      <c r="K3" s="11" t="s">
        <v>16</v>
      </c>
      <c r="L3" s="11" t="s">
        <v>17</v>
      </c>
      <c r="M3" s="11" t="s">
        <v>18</v>
      </c>
      <c r="N3" s="11" t="s">
        <v>19</v>
      </c>
    </row>
    <row r="4" spans="1:14" ht="105" customHeight="1" x14ac:dyDescent="0.25">
      <c r="A4" s="12" t="s">
        <v>20</v>
      </c>
      <c r="B4" s="4" t="s">
        <v>21</v>
      </c>
      <c r="C4" s="13"/>
      <c r="D4" s="6">
        <v>200</v>
      </c>
      <c r="E4" s="40">
        <v>0</v>
      </c>
      <c r="F4" s="4">
        <f t="shared" si="0"/>
        <v>0</v>
      </c>
      <c r="G4" s="8">
        <v>0.23</v>
      </c>
      <c r="H4" s="7">
        <f t="shared" si="1"/>
        <v>0</v>
      </c>
      <c r="I4" s="9">
        <f>D4*H4</f>
        <v>0</v>
      </c>
      <c r="J4" s="43" t="s">
        <v>24</v>
      </c>
      <c r="K4" s="10" t="s">
        <v>22</v>
      </c>
      <c r="L4" s="10" t="s">
        <v>36</v>
      </c>
      <c r="M4" s="10" t="s">
        <v>18</v>
      </c>
      <c r="N4" s="10" t="s">
        <v>23</v>
      </c>
    </row>
    <row r="5" spans="1:14" ht="103.5" customHeight="1" x14ac:dyDescent="0.25">
      <c r="A5" s="12" t="s">
        <v>25</v>
      </c>
      <c r="B5" s="15" t="s">
        <v>26</v>
      </c>
      <c r="C5" s="16"/>
      <c r="D5" s="17">
        <v>200</v>
      </c>
      <c r="E5" s="41">
        <v>0</v>
      </c>
      <c r="F5" s="15">
        <f t="shared" si="0"/>
        <v>0</v>
      </c>
      <c r="G5" s="19">
        <v>0.23</v>
      </c>
      <c r="H5" s="18">
        <f t="shared" si="1"/>
        <v>0</v>
      </c>
      <c r="I5" s="20">
        <f>PRODUCT(H5*D5)</f>
        <v>0</v>
      </c>
      <c r="J5" s="44" t="s">
        <v>30</v>
      </c>
      <c r="K5" s="21" t="s">
        <v>27</v>
      </c>
      <c r="L5" s="21" t="s">
        <v>36</v>
      </c>
      <c r="M5" s="10" t="s">
        <v>28</v>
      </c>
      <c r="N5" s="10" t="s">
        <v>29</v>
      </c>
    </row>
    <row r="6" spans="1:14" ht="122.25" customHeight="1" x14ac:dyDescent="0.25">
      <c r="A6" s="12" t="s">
        <v>31</v>
      </c>
      <c r="B6" s="4" t="s">
        <v>32</v>
      </c>
      <c r="C6" s="5"/>
      <c r="D6" s="6">
        <v>450</v>
      </c>
      <c r="E6" s="40">
        <v>0</v>
      </c>
      <c r="F6" s="4">
        <f t="shared" si="0"/>
        <v>0</v>
      </c>
      <c r="G6" s="8">
        <v>0.23</v>
      </c>
      <c r="H6" s="7">
        <f t="shared" si="1"/>
        <v>0</v>
      </c>
      <c r="I6" s="9">
        <f>PRODUCT(H6*D6)</f>
        <v>0</v>
      </c>
      <c r="J6" s="45" t="s">
        <v>35</v>
      </c>
      <c r="K6" s="11" t="s">
        <v>33</v>
      </c>
      <c r="L6" s="10" t="s">
        <v>34</v>
      </c>
      <c r="M6" s="11" t="s">
        <v>28</v>
      </c>
      <c r="N6" s="11" t="s">
        <v>29</v>
      </c>
    </row>
    <row r="7" spans="1:14" ht="104.25" customHeight="1" x14ac:dyDescent="0.25">
      <c r="A7" s="12" t="s">
        <v>37</v>
      </c>
      <c r="B7" s="4" t="s">
        <v>38</v>
      </c>
      <c r="C7" s="13"/>
      <c r="D7" s="6">
        <v>500</v>
      </c>
      <c r="E7" s="40">
        <v>0</v>
      </c>
      <c r="F7" s="4">
        <f t="shared" si="0"/>
        <v>0</v>
      </c>
      <c r="G7" s="8">
        <v>0.23</v>
      </c>
      <c r="H7" s="7">
        <f t="shared" si="1"/>
        <v>0</v>
      </c>
      <c r="I7" s="9">
        <f>PRODUCT(H7*D7)</f>
        <v>0</v>
      </c>
      <c r="J7" s="43" t="s">
        <v>41</v>
      </c>
      <c r="K7" s="21" t="s">
        <v>27</v>
      </c>
      <c r="L7" s="10" t="s">
        <v>34</v>
      </c>
      <c r="M7" s="14" t="s">
        <v>39</v>
      </c>
      <c r="N7" s="21" t="s">
        <v>40</v>
      </c>
    </row>
    <row r="8" spans="1:14" s="23" customFormat="1" ht="134.25" customHeight="1" x14ac:dyDescent="0.25">
      <c r="A8" s="12" t="s">
        <v>42</v>
      </c>
      <c r="B8" s="4" t="s">
        <v>43</v>
      </c>
      <c r="C8" s="13"/>
      <c r="D8" s="22">
        <v>800</v>
      </c>
      <c r="E8" s="41">
        <v>0</v>
      </c>
      <c r="F8" s="15">
        <f t="shared" si="0"/>
        <v>0</v>
      </c>
      <c r="G8" s="19">
        <v>0.23</v>
      </c>
      <c r="H8" s="18">
        <f t="shared" si="1"/>
        <v>0</v>
      </c>
      <c r="I8" s="20">
        <f>PRODUCT(H8*D8)</f>
        <v>0</v>
      </c>
      <c r="J8" s="43" t="s">
        <v>44</v>
      </c>
      <c r="K8" s="10" t="s">
        <v>45</v>
      </c>
      <c r="L8" s="11" t="s">
        <v>116</v>
      </c>
      <c r="M8" s="11" t="s">
        <v>47</v>
      </c>
      <c r="N8" s="11" t="s">
        <v>107</v>
      </c>
    </row>
    <row r="9" spans="1:14" ht="96.75" customHeight="1" x14ac:dyDescent="0.25">
      <c r="A9" s="12" t="s">
        <v>48</v>
      </c>
      <c r="B9" s="4" t="s">
        <v>49</v>
      </c>
      <c r="C9" s="5"/>
      <c r="D9" s="6">
        <v>600</v>
      </c>
      <c r="E9" s="40">
        <v>0</v>
      </c>
      <c r="F9" s="4">
        <f t="shared" si="0"/>
        <v>0</v>
      </c>
      <c r="G9" s="8">
        <v>0.23</v>
      </c>
      <c r="H9" s="7">
        <f t="shared" si="1"/>
        <v>0</v>
      </c>
      <c r="I9" s="9">
        <f>PRODUCT(H9*D9)</f>
        <v>0</v>
      </c>
      <c r="J9" s="42" t="s">
        <v>117</v>
      </c>
      <c r="K9" s="10" t="s">
        <v>50</v>
      </c>
      <c r="L9" s="10" t="s">
        <v>46</v>
      </c>
      <c r="M9" s="42" t="s">
        <v>47</v>
      </c>
      <c r="N9" s="10" t="s">
        <v>51</v>
      </c>
    </row>
    <row r="10" spans="1:14" ht="106.5" customHeight="1" x14ac:dyDescent="0.25">
      <c r="A10" s="12" t="s">
        <v>52</v>
      </c>
      <c r="B10" s="4" t="s">
        <v>53</v>
      </c>
      <c r="C10" s="24"/>
      <c r="D10" s="25">
        <v>300</v>
      </c>
      <c r="E10" s="40">
        <v>0</v>
      </c>
      <c r="F10" s="4">
        <f t="shared" si="0"/>
        <v>0</v>
      </c>
      <c r="G10" s="8">
        <v>0.23</v>
      </c>
      <c r="H10" s="7">
        <f t="shared" si="1"/>
        <v>0</v>
      </c>
      <c r="I10" s="9">
        <f>D10*H10</f>
        <v>0</v>
      </c>
      <c r="J10" s="46" t="s">
        <v>54</v>
      </c>
      <c r="K10" s="11" t="s">
        <v>112</v>
      </c>
      <c r="L10" s="11" t="s">
        <v>114</v>
      </c>
      <c r="M10" s="11" t="s">
        <v>55</v>
      </c>
      <c r="N10" s="11" t="s">
        <v>56</v>
      </c>
    </row>
    <row r="11" spans="1:14" ht="106.5" customHeight="1" x14ac:dyDescent="0.25">
      <c r="A11" s="12" t="s">
        <v>57</v>
      </c>
      <c r="B11" s="4" t="s">
        <v>58</v>
      </c>
      <c r="C11" s="24"/>
      <c r="D11" s="26">
        <v>600</v>
      </c>
      <c r="E11" s="40">
        <v>0</v>
      </c>
      <c r="F11" s="4">
        <f t="shared" si="0"/>
        <v>0</v>
      </c>
      <c r="G11" s="8">
        <v>0.23</v>
      </c>
      <c r="H11" s="7">
        <f t="shared" si="1"/>
        <v>0</v>
      </c>
      <c r="I11" s="9">
        <f>D11*H11</f>
        <v>0</v>
      </c>
      <c r="J11" s="46" t="s">
        <v>59</v>
      </c>
      <c r="K11" s="10" t="s">
        <v>113</v>
      </c>
      <c r="L11" s="11" t="s">
        <v>115</v>
      </c>
      <c r="M11" s="11" t="s">
        <v>55</v>
      </c>
      <c r="N11" s="11" t="s">
        <v>56</v>
      </c>
    </row>
    <row r="12" spans="1:14" ht="118.5" customHeight="1" x14ac:dyDescent="0.25">
      <c r="A12" s="12" t="s">
        <v>60</v>
      </c>
      <c r="B12" s="4" t="s">
        <v>61</v>
      </c>
      <c r="C12" s="5"/>
      <c r="D12" s="27">
        <v>350</v>
      </c>
      <c r="E12" s="40">
        <v>0</v>
      </c>
      <c r="F12" s="4">
        <f t="shared" si="0"/>
        <v>0</v>
      </c>
      <c r="G12" s="8">
        <v>0.23</v>
      </c>
      <c r="H12" s="7">
        <f t="shared" si="1"/>
        <v>0</v>
      </c>
      <c r="I12" s="9">
        <f>PRODUCT(H12*D12)</f>
        <v>0</v>
      </c>
      <c r="J12" s="11" t="s">
        <v>73</v>
      </c>
      <c r="K12" s="11" t="s">
        <v>62</v>
      </c>
      <c r="L12" s="11" t="s">
        <v>63</v>
      </c>
      <c r="M12" s="11" t="s">
        <v>47</v>
      </c>
      <c r="N12" s="11" t="s">
        <v>108</v>
      </c>
    </row>
    <row r="13" spans="1:14" ht="97.5" customHeight="1" x14ac:dyDescent="0.25">
      <c r="A13" s="12" t="s">
        <v>65</v>
      </c>
      <c r="B13" s="4" t="s">
        <v>66</v>
      </c>
      <c r="C13" s="13"/>
      <c r="D13" s="6">
        <v>400</v>
      </c>
      <c r="E13" s="40">
        <v>0</v>
      </c>
      <c r="F13" s="4">
        <f t="shared" si="0"/>
        <v>0</v>
      </c>
      <c r="G13" s="8">
        <v>0.23</v>
      </c>
      <c r="H13" s="7">
        <f t="shared" si="1"/>
        <v>0</v>
      </c>
      <c r="I13" s="9">
        <f>D13*H13</f>
        <v>0</v>
      </c>
      <c r="J13" s="28" t="s">
        <v>74</v>
      </c>
      <c r="K13" s="21" t="s">
        <v>67</v>
      </c>
      <c r="L13" s="29" t="s">
        <v>68</v>
      </c>
      <c r="M13" s="21" t="s">
        <v>18</v>
      </c>
      <c r="N13" s="10" t="s">
        <v>64</v>
      </c>
    </row>
    <row r="14" spans="1:14" ht="120" customHeight="1" x14ac:dyDescent="0.25">
      <c r="A14" s="12" t="s">
        <v>69</v>
      </c>
      <c r="B14" s="4" t="s">
        <v>70</v>
      </c>
      <c r="C14" s="5"/>
      <c r="D14" s="6">
        <v>150</v>
      </c>
      <c r="E14" s="40">
        <v>0</v>
      </c>
      <c r="F14" s="4">
        <f t="shared" si="0"/>
        <v>0</v>
      </c>
      <c r="G14" s="8">
        <v>0.23</v>
      </c>
      <c r="H14" s="7">
        <f t="shared" si="1"/>
        <v>0</v>
      </c>
      <c r="I14" s="9">
        <f t="shared" ref="I14:I19" si="2">PRODUCT(H14*D14)</f>
        <v>0</v>
      </c>
      <c r="J14" s="11" t="s">
        <v>75</v>
      </c>
      <c r="K14" s="11" t="s">
        <v>118</v>
      </c>
      <c r="L14" s="11" t="s">
        <v>71</v>
      </c>
      <c r="M14" s="11" t="s">
        <v>18</v>
      </c>
      <c r="N14" s="11" t="s">
        <v>72</v>
      </c>
    </row>
    <row r="15" spans="1:14" ht="157.5" customHeight="1" x14ac:dyDescent="0.25">
      <c r="A15" s="12" t="s">
        <v>76</v>
      </c>
      <c r="B15" s="4" t="s">
        <v>77</v>
      </c>
      <c r="C15" s="5"/>
      <c r="D15" s="22">
        <v>350</v>
      </c>
      <c r="E15" s="41">
        <v>0</v>
      </c>
      <c r="F15" s="15">
        <f t="shared" si="0"/>
        <v>0</v>
      </c>
      <c r="G15" s="19">
        <v>0.23</v>
      </c>
      <c r="H15" s="18">
        <f t="shared" si="1"/>
        <v>0</v>
      </c>
      <c r="I15" s="20">
        <f t="shared" si="2"/>
        <v>0</v>
      </c>
      <c r="J15" s="10" t="s">
        <v>78</v>
      </c>
      <c r="K15" s="10" t="s">
        <v>79</v>
      </c>
      <c r="L15" s="30" t="s">
        <v>80</v>
      </c>
      <c r="M15" s="10" t="s">
        <v>81</v>
      </c>
      <c r="N15" s="10" t="s">
        <v>82</v>
      </c>
    </row>
    <row r="16" spans="1:14" ht="113.25" customHeight="1" x14ac:dyDescent="0.25">
      <c r="A16" s="12" t="s">
        <v>83</v>
      </c>
      <c r="B16" s="4" t="s">
        <v>84</v>
      </c>
      <c r="C16" s="5"/>
      <c r="D16" s="6">
        <v>350</v>
      </c>
      <c r="E16" s="40">
        <v>0</v>
      </c>
      <c r="F16" s="4">
        <f t="shared" si="0"/>
        <v>0</v>
      </c>
      <c r="G16" s="8">
        <v>0.23</v>
      </c>
      <c r="H16" s="7">
        <f t="shared" si="1"/>
        <v>0</v>
      </c>
      <c r="I16" s="9">
        <f t="shared" si="2"/>
        <v>0</v>
      </c>
      <c r="J16" s="11" t="s">
        <v>85</v>
      </c>
      <c r="K16" s="11" t="s">
        <v>119</v>
      </c>
      <c r="L16" s="11" t="s">
        <v>86</v>
      </c>
      <c r="M16" s="11" t="s">
        <v>87</v>
      </c>
      <c r="N16" s="11" t="s">
        <v>88</v>
      </c>
    </row>
    <row r="17" spans="1:14" ht="117" customHeight="1" x14ac:dyDescent="0.25">
      <c r="A17" s="12" t="s">
        <v>89</v>
      </c>
      <c r="B17" s="15" t="s">
        <v>90</v>
      </c>
      <c r="C17" s="5"/>
      <c r="D17" s="6">
        <v>300</v>
      </c>
      <c r="E17" s="40">
        <v>0</v>
      </c>
      <c r="F17" s="4">
        <f t="shared" si="0"/>
        <v>0</v>
      </c>
      <c r="G17" s="8">
        <v>0.23</v>
      </c>
      <c r="H17" s="7">
        <f t="shared" si="1"/>
        <v>0</v>
      </c>
      <c r="I17" s="9">
        <f t="shared" si="2"/>
        <v>0</v>
      </c>
      <c r="J17" s="31" t="s">
        <v>91</v>
      </c>
      <c r="K17" s="11" t="s">
        <v>92</v>
      </c>
      <c r="L17" s="32" t="s">
        <v>93</v>
      </c>
      <c r="M17" s="11" t="s">
        <v>87</v>
      </c>
      <c r="N17" s="11" t="s">
        <v>94</v>
      </c>
    </row>
    <row r="18" spans="1:14" ht="81.75" customHeight="1" x14ac:dyDescent="0.25">
      <c r="A18" s="12" t="s">
        <v>95</v>
      </c>
      <c r="B18" s="4" t="s">
        <v>96</v>
      </c>
      <c r="C18" s="5"/>
      <c r="D18" s="6">
        <v>450</v>
      </c>
      <c r="E18" s="40">
        <v>0</v>
      </c>
      <c r="F18" s="4">
        <f t="shared" si="0"/>
        <v>0</v>
      </c>
      <c r="G18" s="8">
        <v>0.23</v>
      </c>
      <c r="H18" s="7">
        <f t="shared" si="1"/>
        <v>0</v>
      </c>
      <c r="I18" s="9">
        <f t="shared" si="2"/>
        <v>0</v>
      </c>
      <c r="J18" s="31" t="s">
        <v>106</v>
      </c>
      <c r="K18" s="11" t="s">
        <v>97</v>
      </c>
      <c r="L18" s="11" t="s">
        <v>98</v>
      </c>
      <c r="M18" s="11" t="s">
        <v>99</v>
      </c>
      <c r="N18" s="11" t="s">
        <v>100</v>
      </c>
    </row>
    <row r="19" spans="1:14" ht="118.5" customHeight="1" x14ac:dyDescent="0.25">
      <c r="A19" s="12" t="s">
        <v>101</v>
      </c>
      <c r="B19" s="4" t="s">
        <v>102</v>
      </c>
      <c r="C19" s="33"/>
      <c r="D19" s="34">
        <v>300</v>
      </c>
      <c r="E19" s="40">
        <v>0</v>
      </c>
      <c r="F19" s="4">
        <f t="shared" ref="F19" si="3">PRODUCT(D19,E19)</f>
        <v>0</v>
      </c>
      <c r="G19" s="8">
        <v>0.23</v>
      </c>
      <c r="H19" s="7">
        <f t="shared" ref="H19" si="4">E19*(1+G19)</f>
        <v>0</v>
      </c>
      <c r="I19" s="9">
        <f t="shared" si="2"/>
        <v>0</v>
      </c>
      <c r="J19" s="35" t="s">
        <v>110</v>
      </c>
      <c r="K19" s="14" t="s">
        <v>103</v>
      </c>
      <c r="L19" s="14" t="s">
        <v>104</v>
      </c>
      <c r="M19" s="14" t="s">
        <v>109</v>
      </c>
      <c r="N19" s="14" t="s">
        <v>105</v>
      </c>
    </row>
    <row r="20" spans="1:14" ht="20.25" customHeight="1" x14ac:dyDescent="0.25">
      <c r="A20" s="36"/>
      <c r="B20" s="36"/>
      <c r="C20" s="37"/>
      <c r="D20" s="38"/>
      <c r="E20" s="38"/>
      <c r="F20" s="38"/>
      <c r="G20" s="38"/>
      <c r="H20" s="38"/>
      <c r="I20" s="39">
        <f>SUM(I3:I19)</f>
        <v>0</v>
      </c>
      <c r="J20" s="36"/>
      <c r="K20" s="36"/>
      <c r="L20" s="36"/>
      <c r="M20" s="36"/>
      <c r="N20" s="36"/>
    </row>
  </sheetData>
  <mergeCells count="1">
    <mergeCell ref="A1:N1"/>
  </mergeCells>
  <pageMargins left="0.7" right="0.7" top="0.75" bottom="0.75" header="0.3" footer="0.3"/>
  <pageSetup paperSize="9" orientation="portrait" r:id="rId1"/>
  <ignoredErrors>
    <ignoredError sqref="I4 I12:I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Turski</dc:creator>
  <cp:lastModifiedBy>Grzegorz Turski</cp:lastModifiedBy>
  <dcterms:created xsi:type="dcterms:W3CDTF">2022-05-18T06:44:02Z</dcterms:created>
  <dcterms:modified xsi:type="dcterms:W3CDTF">2022-05-20T06:50:05Z</dcterms:modified>
</cp:coreProperties>
</file>